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CTreasurer\Dropbox\MTC\Finance Reports\2023\"/>
    </mc:Choice>
  </mc:AlternateContent>
  <bookViews>
    <workbookView xWindow="0" yWindow="0" windowWidth="17256" windowHeight="7272"/>
  </bookViews>
  <sheets>
    <sheet name="Sheet1" sheetId="1" r:id="rId1"/>
  </sheets>
  <definedNames>
    <definedName name="_xlnm.Print_Titles" localSheetId="0">Sheet1!$A:$D,Sheet1!$1:$1</definedName>
    <definedName name="QB_COLUMN_3" localSheetId="0" hidden="1">Sheet1!$E$1</definedName>
    <definedName name="QB_COLUMN_30" localSheetId="0" hidden="1">Sheet1!$M$1</definedName>
    <definedName name="QB_COLUMN_31" localSheetId="0" hidden="1">Sheet1!$O$1</definedName>
    <definedName name="QB_COLUMN_4" localSheetId="0" hidden="1">Sheet1!$G$1</definedName>
    <definedName name="QB_COLUMN_7" localSheetId="0" hidden="1">Sheet1!$I$1</definedName>
    <definedName name="QB_COLUMN_8" localSheetId="0" hidden="1">Sheet1!$K$1</definedName>
    <definedName name="QB_DATA_0" localSheetId="0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0" hidden="1">Sheet1!$18:$18,Sheet1!$19:$19,Sheet1!$20:$20,Sheet1!$21:$21,Sheet1!$22:$22,Sheet1!$23:$23,Sheet1!$24:$24,Sheet1!$25:$25,Sheet1!$26:$26,Sheet1!$28:$28,Sheet1!$32:$32,Sheet1!$33:$33,Sheet1!$36:$36,Sheet1!$37:$37,Sheet1!$39:$39,Sheet1!$41:$41</definedName>
    <definedName name="QB_DATA_2" localSheetId="0" hidden="1">Sheet1!$45:$45,Sheet1!$46:$46,Sheet1!$47:$47,Sheet1!$49:$49,Sheet1!$50:$50,Sheet1!$51:$51,Sheet1!$52:$52</definedName>
    <definedName name="QB_FORMULA_0" localSheetId="0" hidden="1">Sheet1!$O$6,Sheet1!$O$7,Sheet1!$O$8,Sheet1!$O$9,Sheet1!$O$10,Sheet1!$O$11,Sheet1!$O$12,Sheet1!$O$13,Sheet1!$O$14,Sheet1!$O$15,Sheet1!$O$16,Sheet1!$O$17,Sheet1!$O$18,Sheet1!$O$19,Sheet1!$O$20,Sheet1!$O$21</definedName>
    <definedName name="QB_FORMULA_1" localSheetId="0" hidden="1">Sheet1!$O$22,Sheet1!$O$23,Sheet1!$O$24,Sheet1!$O$25,Sheet1!$O$26,Sheet1!$M$27,Sheet1!$O$27,Sheet1!$O$29,Sheet1!$M$30,Sheet1!$O$30,Sheet1!$M$31,Sheet1!$O$31,Sheet1!$O$34,Sheet1!$O$35,Sheet1!$O$38,Sheet1!$O$40</definedName>
    <definedName name="QB_FORMULA_2" localSheetId="0" hidden="1">Sheet1!$O$42,Sheet1!$O$43,Sheet1!$M$44,Sheet1!$O$44,Sheet1!$O$48,Sheet1!$M$53,Sheet1!$O$53,Sheet1!$M$54,Sheet1!$O$54</definedName>
    <definedName name="QB_ROW_1" localSheetId="0" hidden="1">Sheet1!$A$2</definedName>
    <definedName name="QB_ROW_1011" localSheetId="0" hidden="1">Sheet1!$B$3</definedName>
    <definedName name="QB_ROW_126020" localSheetId="0" hidden="1">Sheet1!$C$37</definedName>
    <definedName name="QB_ROW_126320" localSheetId="0" hidden="1">Sheet1!$C$38</definedName>
    <definedName name="QB_ROW_127020" localSheetId="0" hidden="1">Sheet1!$C$39</definedName>
    <definedName name="QB_ROW_127320" localSheetId="0" hidden="1">Sheet1!$C$40</definedName>
    <definedName name="QB_ROW_128030" localSheetId="0" hidden="1">Sheet1!$D$28</definedName>
    <definedName name="QB_ROW_128330" localSheetId="0" hidden="1">Sheet1!$D$29</definedName>
    <definedName name="QB_ROW_1311" localSheetId="0" hidden="1">Sheet1!$B$31</definedName>
    <definedName name="QB_ROW_14011" localSheetId="0" hidden="1">Sheet1!$B$46</definedName>
    <definedName name="QB_ROW_14311" localSheetId="0" hidden="1">Sheet1!$B$53</definedName>
    <definedName name="QB_ROW_17021" localSheetId="0" hidden="1">Sheet1!$C$51</definedName>
    <definedName name="QB_ROW_17321" localSheetId="0" hidden="1">Sheet1!$C$52</definedName>
    <definedName name="QB_ROW_2021" localSheetId="0" hidden="1">Sheet1!$C$4</definedName>
    <definedName name="QB_ROW_2321" localSheetId="0" hidden="1">Sheet1!$C$30</definedName>
    <definedName name="QB_ROW_301" localSheetId="0" hidden="1">Sheet1!$A$44</definedName>
    <definedName name="QB_ROW_4020" localSheetId="0" hidden="1">Sheet1!$C$47</definedName>
    <definedName name="QB_ROW_4320" localSheetId="0" hidden="1">Sheet1!$C$48</definedName>
    <definedName name="QB_ROW_5011" localSheetId="0" hidden="1">Sheet1!$B$32</definedName>
    <definedName name="QB_ROW_5030" localSheetId="0" hidden="1">Sheet1!$D$5</definedName>
    <definedName name="QB_ROW_5311" localSheetId="0" hidden="1">Sheet1!$B$35</definedName>
    <definedName name="QB_ROW_5330" localSheetId="0" hidden="1">Sheet1!$D$27</definedName>
    <definedName name="QB_ROW_56020" localSheetId="0" hidden="1">Sheet1!$C$49</definedName>
    <definedName name="QB_ROW_56320" localSheetId="0" hidden="1">Sheet1!$C$50</definedName>
    <definedName name="QB_ROW_6011" localSheetId="0" hidden="1">Sheet1!$B$36</definedName>
    <definedName name="QB_ROW_6020" localSheetId="0" hidden="1">Sheet1!$C$33</definedName>
    <definedName name="QB_ROW_6311" localSheetId="0" hidden="1">Sheet1!$B$43</definedName>
    <definedName name="QB_ROW_6320" localSheetId="0" hidden="1">Sheet1!$C$34</definedName>
    <definedName name="QB_ROW_7001" localSheetId="0" hidden="1">Sheet1!$A$45</definedName>
    <definedName name="QB_ROW_7301" localSheetId="0" hidden="1">Sheet1!$A$54</definedName>
    <definedName name="QB_ROW_8020" localSheetId="0" hidden="1">Sheet1!$C$41</definedName>
    <definedName name="QB_ROW_8320" localSheetId="0" hidden="1">Sheet1!$C$42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20230731</definedName>
    <definedName name="QBHEADERSONSCREEN" localSheetId="0">FALSE</definedName>
    <definedName name="QBMETADATASIZE" localSheetId="0">7505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8</definedName>
    <definedName name="QBROWHEADERS" localSheetId="0">4</definedName>
    <definedName name="QBSTARTDATE" localSheetId="0">20230701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47" i="1"/>
  <c r="O48" i="1" s="1"/>
  <c r="O53" i="1" s="1"/>
  <c r="M53" i="1"/>
  <c r="M54" i="1" s="1"/>
  <c r="O40" i="1"/>
  <c r="O38" i="1"/>
  <c r="O34" i="1"/>
  <c r="O35" i="1" s="1"/>
  <c r="O29" i="1"/>
  <c r="M27" i="1"/>
  <c r="M30" i="1" s="1"/>
  <c r="M31" i="1" s="1"/>
  <c r="M44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43" i="1" l="1"/>
  <c r="O30" i="1"/>
  <c r="O31" i="1" s="1"/>
  <c r="O54" i="1"/>
  <c r="O44" i="1" l="1"/>
</calcChain>
</file>

<file path=xl/sharedStrings.xml><?xml version="1.0" encoding="utf-8"?>
<sst xmlns="http://schemas.openxmlformats.org/spreadsheetml/2006/main" count="82" uniqueCount="53">
  <si>
    <t>Type</t>
  </si>
  <si>
    <t>Date</t>
  </si>
  <si>
    <t>Name</t>
  </si>
  <si>
    <t>Memo</t>
  </si>
  <si>
    <t>Amount</t>
  </si>
  <si>
    <t>Balance</t>
  </si>
  <si>
    <t>ASSETS</t>
  </si>
  <si>
    <t>Current Assets</t>
  </si>
  <si>
    <t>Checking/Savings</t>
  </si>
  <si>
    <t>Centennial Bank</t>
  </si>
  <si>
    <t>Total Centennial Bank</t>
  </si>
  <si>
    <t>Total Checking/Savings</t>
  </si>
  <si>
    <t>Total Current Assets</t>
  </si>
  <si>
    <t>Fixed Assets</t>
  </si>
  <si>
    <t>120 · Furniture and Equipment</t>
  </si>
  <si>
    <t>Total 120 · Furniture and Equipment</t>
  </si>
  <si>
    <t>Total Fixed Assets</t>
  </si>
  <si>
    <t>Other Assets</t>
  </si>
  <si>
    <t>Total Other Assets</t>
  </si>
  <si>
    <t>TOTAL ASSETS</t>
  </si>
  <si>
    <t>LIABILITIES &amp; EQUITY</t>
  </si>
  <si>
    <t>Equity</t>
  </si>
  <si>
    <t>160 · Opening Balance Equity</t>
  </si>
  <si>
    <t>Total 160 · Opening Balance Equity</t>
  </si>
  <si>
    <t>190 · Unrestricted Net Assets</t>
  </si>
  <si>
    <t>Total 190 · Unrestricted Net Assets</t>
  </si>
  <si>
    <t>Net Income</t>
  </si>
  <si>
    <t>Total Net Income</t>
  </si>
  <si>
    <t>Total Equity</t>
  </si>
  <si>
    <t>TOTAL LIABILITIES &amp; EQUITY</t>
  </si>
  <si>
    <t>Check</t>
  </si>
  <si>
    <t>Deposit</t>
  </si>
  <si>
    <t>RunSignUp - Membership</t>
  </si>
  <si>
    <t>BJs Wholesale</t>
  </si>
  <si>
    <t>Embry Riddle Aeronautical University</t>
  </si>
  <si>
    <t>Florida State University</t>
  </si>
  <si>
    <t>Publix</t>
  </si>
  <si>
    <t>UPS store</t>
  </si>
  <si>
    <t>Sarasota County</t>
  </si>
  <si>
    <t>Clean Cans LLC</t>
  </si>
  <si>
    <t>Dominoe's Pizza</t>
  </si>
  <si>
    <t>StorQuest</t>
  </si>
  <si>
    <t>notary fee</t>
  </si>
  <si>
    <t>Diapers and Donuts</t>
  </si>
  <si>
    <t>131 · Bk of Comm. CD 92000360 1/17/24</t>
  </si>
  <si>
    <t>Total 131 · Bk of Comm. CD 92000360 1/17/24</t>
  </si>
  <si>
    <t>130 Chase CD #2390 10/16/23</t>
  </si>
  <si>
    <t>Chase Savings Account (Van)</t>
  </si>
  <si>
    <t>Total Savings Account (Van)</t>
  </si>
  <si>
    <t xml:space="preserve">Total 130 · Chase CD #2390 10/16/23 </t>
  </si>
  <si>
    <t>Sponsorship</t>
  </si>
  <si>
    <t>Club Connect</t>
  </si>
  <si>
    <t>Sponsorships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</si>
</sst>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mm/dd/yyyy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55"/>
  <sheetViews>
    <sheetView tabSelected="1" topLeftCell="A4" zoomScaleNormal="100" workbookViewId="0">
      <pane xSplit="4644" ySplit="588" topLeftCell="E1"/>
      <selection activeCell="D1" sqref="D1"/>
      <selection pane="topRight" activeCell="E1" sqref="E1"/>
      <selection pane="bottomLeft" activeCell="A6" sqref="A6:XFD6"/>
      <selection pane="bottomRight" activeCell="I29" sqref="I29"/>
    </sheetView>
  </sheetViews>
  <sheetFormatPr defaultRowHeight="14.4" x14ac:dyDescent="0.3"/>
  <cols>
    <col min="1" max="3" width="3" style="17" customWidth="1"/>
    <col min="4" max="4" width="30.109375" style="17" customWidth="1"/>
    <col min="5" max="5" width="5.6640625" style="17" bestFit="1" customWidth="1"/>
    <col min="6" max="6" width="2.33203125" style="17" customWidth="1"/>
    <col min="7" max="7" width="7.88671875" style="17" bestFit="1" customWidth="1"/>
    <col min="8" max="8" width="2.33203125" style="17" customWidth="1"/>
    <col min="9" max="9" width="24.88671875" style="17" bestFit="1" customWidth="1"/>
    <col min="10" max="10" width="2.33203125" style="17" customWidth="1"/>
    <col min="11" max="11" width="13.5546875" style="17" bestFit="1" customWidth="1"/>
    <col min="12" max="12" width="2.33203125" style="17" customWidth="1"/>
    <col min="13" max="13" width="6.77734375" style="17" bestFit="1" customWidth="1"/>
    <col min="14" max="14" width="2.33203125" style="17" customWidth="1"/>
    <col min="15" max="15" width="7.109375" style="17" bestFit="1" customWidth="1"/>
  </cols>
  <sheetData>
    <row r="1" spans="1:15" s="16" customFormat="1" ht="15" thickBot="1" x14ac:dyDescent="0.35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</row>
    <row r="2" spans="1:15" ht="15" thickTop="1" x14ac:dyDescent="0.3">
      <c r="A2" s="1" t="s">
        <v>6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2"/>
      <c r="N2" s="1"/>
      <c r="O2" s="2">
        <v>62908.88</v>
      </c>
    </row>
    <row r="3" spans="1:15" x14ac:dyDescent="0.3">
      <c r="A3" s="1"/>
      <c r="B3" s="1" t="s">
        <v>7</v>
      </c>
      <c r="C3" s="1"/>
      <c r="D3" s="1"/>
      <c r="E3" s="1"/>
      <c r="F3" s="1"/>
      <c r="G3" s="3"/>
      <c r="H3" s="1"/>
      <c r="I3" s="1"/>
      <c r="J3" s="1"/>
      <c r="K3" s="1"/>
      <c r="L3" s="1"/>
      <c r="M3" s="2"/>
      <c r="N3" s="1"/>
      <c r="O3" s="2">
        <v>60570.02</v>
      </c>
    </row>
    <row r="4" spans="1:15" x14ac:dyDescent="0.3">
      <c r="A4" s="1"/>
      <c r="B4" s="1"/>
      <c r="C4" s="1" t="s">
        <v>8</v>
      </c>
      <c r="D4" s="1"/>
      <c r="E4" s="1"/>
      <c r="F4" s="1"/>
      <c r="G4" s="3"/>
      <c r="H4" s="1"/>
      <c r="I4" s="1"/>
      <c r="J4" s="1"/>
      <c r="K4" s="1"/>
      <c r="L4" s="1"/>
      <c r="M4" s="2"/>
      <c r="N4" s="1"/>
      <c r="O4" s="2">
        <v>60570.02</v>
      </c>
    </row>
    <row r="5" spans="1:15" x14ac:dyDescent="0.3">
      <c r="A5" s="1"/>
      <c r="B5" s="1"/>
      <c r="C5" s="1"/>
      <c r="D5" s="1" t="s">
        <v>9</v>
      </c>
      <c r="E5" s="1"/>
      <c r="F5" s="1"/>
      <c r="G5" s="3"/>
      <c r="H5" s="1"/>
      <c r="I5" s="1"/>
      <c r="J5" s="1"/>
      <c r="K5" s="1"/>
      <c r="L5" s="1"/>
      <c r="M5" s="2"/>
      <c r="N5" s="1"/>
      <c r="O5" s="2">
        <v>55959.33</v>
      </c>
    </row>
    <row r="6" spans="1:15" x14ac:dyDescent="0.3">
      <c r="A6" s="4"/>
      <c r="B6" s="4"/>
      <c r="C6" s="4"/>
      <c r="D6" s="4"/>
      <c r="E6" s="4"/>
      <c r="F6" s="4"/>
      <c r="G6" s="5"/>
      <c r="H6" s="4"/>
      <c r="I6" s="4"/>
      <c r="J6" s="4"/>
      <c r="K6" s="4"/>
      <c r="L6" s="4"/>
      <c r="M6" s="6"/>
      <c r="N6" s="4"/>
      <c r="O6" s="6">
        <f>ROUND(O5+M6,5)</f>
        <v>55959.33</v>
      </c>
    </row>
    <row r="7" spans="1:15" x14ac:dyDescent="0.3">
      <c r="A7" s="4"/>
      <c r="B7" s="4"/>
      <c r="C7" s="4"/>
      <c r="D7" s="4"/>
      <c r="E7" s="4" t="s">
        <v>31</v>
      </c>
      <c r="F7" s="4"/>
      <c r="G7" s="5">
        <v>45109</v>
      </c>
      <c r="H7" s="4"/>
      <c r="I7" s="4" t="s">
        <v>32</v>
      </c>
      <c r="J7" s="4"/>
      <c r="K7" s="4" t="s">
        <v>31</v>
      </c>
      <c r="L7" s="4"/>
      <c r="M7" s="6">
        <v>394.95</v>
      </c>
      <c r="N7" s="4"/>
      <c r="O7" s="6">
        <f>ROUND(O6+M7,5)</f>
        <v>56354.28</v>
      </c>
    </row>
    <row r="8" spans="1:15" x14ac:dyDescent="0.3">
      <c r="A8" s="4"/>
      <c r="B8" s="4"/>
      <c r="C8" s="4"/>
      <c r="D8" s="4"/>
      <c r="E8" s="4" t="s">
        <v>30</v>
      </c>
      <c r="F8" s="4"/>
      <c r="G8" s="5">
        <v>45117</v>
      </c>
      <c r="H8" s="4"/>
      <c r="I8" s="4" t="s">
        <v>33</v>
      </c>
      <c r="J8" s="4"/>
      <c r="K8" s="4"/>
      <c r="L8" s="4"/>
      <c r="M8" s="6">
        <v>-75.47</v>
      </c>
      <c r="N8" s="4"/>
      <c r="O8" s="6">
        <f>ROUND(O7+M8,5)</f>
        <v>56278.81</v>
      </c>
    </row>
    <row r="9" spans="1:15" x14ac:dyDescent="0.3">
      <c r="A9" s="4"/>
      <c r="B9" s="4"/>
      <c r="C9" s="4"/>
      <c r="D9" s="4"/>
      <c r="E9" s="4" t="s">
        <v>30</v>
      </c>
      <c r="F9" s="4"/>
      <c r="G9" s="5">
        <v>45118</v>
      </c>
      <c r="H9" s="4"/>
      <c r="I9" s="4" t="s">
        <v>34</v>
      </c>
      <c r="J9" s="4"/>
      <c r="K9" s="4"/>
      <c r="L9" s="4"/>
      <c r="M9" s="6">
        <v>-1000</v>
      </c>
      <c r="N9" s="4"/>
      <c r="O9" s="6">
        <f>ROUND(O8+M9,5)</f>
        <v>55278.81</v>
      </c>
    </row>
    <row r="10" spans="1:15" x14ac:dyDescent="0.3">
      <c r="A10" s="4"/>
      <c r="B10" s="4"/>
      <c r="C10" s="4"/>
      <c r="D10" s="4"/>
      <c r="E10" s="4" t="s">
        <v>30</v>
      </c>
      <c r="F10" s="4"/>
      <c r="G10" s="5">
        <v>45118</v>
      </c>
      <c r="H10" s="4"/>
      <c r="I10" s="4" t="s">
        <v>35</v>
      </c>
      <c r="J10" s="4"/>
      <c r="K10" s="4"/>
      <c r="L10" s="4"/>
      <c r="M10" s="6">
        <v>-1500</v>
      </c>
      <c r="N10" s="4"/>
      <c r="O10" s="6">
        <f>ROUND(O9+M10,5)</f>
        <v>53778.81</v>
      </c>
    </row>
    <row r="11" spans="1:15" x14ac:dyDescent="0.3">
      <c r="A11" s="4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6"/>
      <c r="N11" s="4"/>
      <c r="O11" s="6">
        <f>ROUND(O10+M11,5)</f>
        <v>53778.81</v>
      </c>
    </row>
    <row r="12" spans="1:15" x14ac:dyDescent="0.3">
      <c r="A12" s="4"/>
      <c r="B12" s="4"/>
      <c r="C12" s="4"/>
      <c r="D12" s="4"/>
      <c r="E12" s="4" t="s">
        <v>30</v>
      </c>
      <c r="F12" s="4"/>
      <c r="G12" s="5">
        <v>45118</v>
      </c>
      <c r="H12" s="4"/>
      <c r="I12" s="4" t="s">
        <v>36</v>
      </c>
      <c r="J12" s="4"/>
      <c r="K12" s="4"/>
      <c r="L12" s="4"/>
      <c r="M12" s="6">
        <v>-37.700000000000003</v>
      </c>
      <c r="N12" s="4"/>
      <c r="O12" s="6">
        <f>ROUND(O11+M12,5)</f>
        <v>53741.11</v>
      </c>
    </row>
    <row r="13" spans="1:15" x14ac:dyDescent="0.3">
      <c r="A13" s="4"/>
      <c r="B13" s="4"/>
      <c r="C13" s="4"/>
      <c r="D13" s="4"/>
      <c r="E13" s="4" t="s">
        <v>30</v>
      </c>
      <c r="F13" s="4"/>
      <c r="G13" s="5">
        <v>45121</v>
      </c>
      <c r="H13" s="4"/>
      <c r="I13" s="4" t="s">
        <v>37</v>
      </c>
      <c r="J13" s="4"/>
      <c r="K13" s="4" t="s">
        <v>42</v>
      </c>
      <c r="L13" s="4"/>
      <c r="M13" s="6">
        <v>-10</v>
      </c>
      <c r="N13" s="4"/>
      <c r="O13" s="6">
        <f>ROUND(O12+M13,5)</f>
        <v>53731.11</v>
      </c>
    </row>
    <row r="14" spans="1:15" x14ac:dyDescent="0.3">
      <c r="A14" s="4"/>
      <c r="B14" s="4"/>
      <c r="C14" s="4"/>
      <c r="D14" s="4"/>
      <c r="E14" s="4" t="s">
        <v>30</v>
      </c>
      <c r="F14" s="4"/>
      <c r="G14" s="5">
        <v>45121</v>
      </c>
      <c r="H14" s="4"/>
      <c r="I14" s="4" t="s">
        <v>38</v>
      </c>
      <c r="J14" s="4"/>
      <c r="K14" s="4"/>
      <c r="L14" s="4"/>
      <c r="M14" s="6">
        <v>-140</v>
      </c>
      <c r="N14" s="4"/>
      <c r="O14" s="6">
        <f>ROUND(O13+M14,5)</f>
        <v>53591.11</v>
      </c>
    </row>
    <row r="15" spans="1:15" x14ac:dyDescent="0.3">
      <c r="A15" s="4"/>
      <c r="B15" s="4"/>
      <c r="C15" s="4"/>
      <c r="D15" s="4"/>
      <c r="E15" s="4" t="s">
        <v>30</v>
      </c>
      <c r="F15" s="4"/>
      <c r="G15" s="5">
        <v>45121</v>
      </c>
      <c r="H15" s="4"/>
      <c r="I15" s="4" t="s">
        <v>39</v>
      </c>
      <c r="J15" s="4"/>
      <c r="K15" s="4"/>
      <c r="L15" s="4"/>
      <c r="M15" s="6">
        <v>-1450</v>
      </c>
      <c r="N15" s="4"/>
      <c r="O15" s="6">
        <f>ROUND(O14+M15,5)</f>
        <v>52141.11</v>
      </c>
    </row>
    <row r="16" spans="1:15" x14ac:dyDescent="0.3">
      <c r="A16" s="4"/>
      <c r="B16" s="4"/>
      <c r="C16" s="4"/>
      <c r="D16" s="4"/>
      <c r="E16" s="4" t="s">
        <v>31</v>
      </c>
      <c r="F16" s="4"/>
      <c r="G16" s="5">
        <v>45121</v>
      </c>
      <c r="H16" s="4"/>
      <c r="I16" s="4" t="s">
        <v>32</v>
      </c>
      <c r="J16" s="4"/>
      <c r="K16" s="4" t="s">
        <v>31</v>
      </c>
      <c r="L16" s="4"/>
      <c r="M16" s="6">
        <v>794.91</v>
      </c>
      <c r="N16" s="4"/>
      <c r="O16" s="6">
        <f>ROUND(O15+M16,5)</f>
        <v>52936.02</v>
      </c>
    </row>
    <row r="17" spans="1:15" x14ac:dyDescent="0.3">
      <c r="A17" s="4"/>
      <c r="B17" s="4"/>
      <c r="C17" s="4"/>
      <c r="D17" s="4"/>
      <c r="E17" s="4" t="s">
        <v>30</v>
      </c>
      <c r="F17" s="4"/>
      <c r="G17" s="5">
        <v>45125</v>
      </c>
      <c r="H17" s="4"/>
      <c r="I17" s="4" t="s">
        <v>36</v>
      </c>
      <c r="J17" s="4"/>
      <c r="K17" s="4"/>
      <c r="L17" s="4"/>
      <c r="M17" s="6">
        <v>-7.46</v>
      </c>
      <c r="N17" s="4"/>
      <c r="O17" s="6">
        <f>ROUND(O16+M17,5)</f>
        <v>52928.56</v>
      </c>
    </row>
    <row r="18" spans="1:15" x14ac:dyDescent="0.3">
      <c r="A18" s="4"/>
      <c r="B18" s="4"/>
      <c r="C18" s="4"/>
      <c r="D18" s="4"/>
      <c r="E18" s="4" t="s">
        <v>31</v>
      </c>
      <c r="F18" s="4"/>
      <c r="G18" s="5">
        <v>45125</v>
      </c>
      <c r="H18" s="4"/>
      <c r="I18" s="4" t="s">
        <v>32</v>
      </c>
      <c r="J18" s="4"/>
      <c r="K18" s="4" t="s">
        <v>31</v>
      </c>
      <c r="L18" s="4"/>
      <c r="M18" s="6">
        <v>694.9</v>
      </c>
      <c r="N18" s="4"/>
      <c r="O18" s="6">
        <f>ROUND(O17+M18,5)</f>
        <v>53623.46</v>
      </c>
    </row>
    <row r="19" spans="1:15" x14ac:dyDescent="0.3">
      <c r="A19" s="4"/>
      <c r="B19" s="4"/>
      <c r="C19" s="4"/>
      <c r="D19" s="4"/>
      <c r="E19" s="4" t="s">
        <v>31</v>
      </c>
      <c r="F19" s="4"/>
      <c r="G19" s="5">
        <v>45126</v>
      </c>
      <c r="H19" s="4"/>
      <c r="I19" s="4" t="s">
        <v>50</v>
      </c>
      <c r="J19" s="4"/>
      <c r="K19" s="4" t="s">
        <v>31</v>
      </c>
      <c r="L19" s="4"/>
      <c r="M19" s="6">
        <v>1535</v>
      </c>
      <c r="N19" s="4"/>
      <c r="O19" s="6">
        <f>ROUND(O18+M19,5)</f>
        <v>55158.46</v>
      </c>
    </row>
    <row r="20" spans="1:15" x14ac:dyDescent="0.3">
      <c r="A20" s="4"/>
      <c r="B20" s="4"/>
      <c r="C20" s="4"/>
      <c r="D20" s="4"/>
      <c r="E20" s="4" t="s">
        <v>30</v>
      </c>
      <c r="F20" s="4"/>
      <c r="G20" s="5">
        <v>45132</v>
      </c>
      <c r="H20" s="4"/>
      <c r="I20" s="4" t="s">
        <v>36</v>
      </c>
      <c r="J20" s="4"/>
      <c r="K20" s="4"/>
      <c r="L20" s="4"/>
      <c r="M20" s="6">
        <v>-17.510000000000002</v>
      </c>
      <c r="N20" s="4"/>
      <c r="O20" s="6">
        <f>ROUND(O19+M20,5)</f>
        <v>55140.95</v>
      </c>
    </row>
    <row r="21" spans="1:15" x14ac:dyDescent="0.3">
      <c r="A21" s="4"/>
      <c r="B21" s="4"/>
      <c r="C21" s="4"/>
      <c r="D21" s="4"/>
      <c r="E21" s="4" t="s">
        <v>30</v>
      </c>
      <c r="F21" s="4"/>
      <c r="G21" s="5">
        <v>45132</v>
      </c>
      <c r="H21" s="4"/>
      <c r="I21" s="4" t="s">
        <v>40</v>
      </c>
      <c r="J21" s="4"/>
      <c r="K21" s="4"/>
      <c r="L21" s="4"/>
      <c r="M21" s="6">
        <v>-168.98</v>
      </c>
      <c r="N21" s="4"/>
      <c r="O21" s="6">
        <f>ROUND(O20+M21,5)</f>
        <v>54971.97</v>
      </c>
    </row>
    <row r="22" spans="1:15" x14ac:dyDescent="0.3">
      <c r="A22" s="4"/>
      <c r="B22" s="4"/>
      <c r="C22" s="4"/>
      <c r="D22" s="4"/>
      <c r="E22" s="4" t="s">
        <v>31</v>
      </c>
      <c r="F22" s="4"/>
      <c r="G22" s="5">
        <v>45132</v>
      </c>
      <c r="H22" s="4"/>
      <c r="I22" s="4" t="s">
        <v>32</v>
      </c>
      <c r="J22" s="4"/>
      <c r="K22" s="4" t="s">
        <v>31</v>
      </c>
      <c r="L22" s="4"/>
      <c r="M22" s="6">
        <v>799.89</v>
      </c>
      <c r="N22" s="4"/>
      <c r="O22" s="6">
        <f>ROUND(O21+M22,5)</f>
        <v>55771.86</v>
      </c>
    </row>
    <row r="23" spans="1:15" x14ac:dyDescent="0.3">
      <c r="A23" s="4"/>
      <c r="B23" s="4"/>
      <c r="C23" s="4"/>
      <c r="D23" s="4"/>
      <c r="E23" s="4" t="s">
        <v>30</v>
      </c>
      <c r="F23" s="4"/>
      <c r="G23" s="5">
        <v>45135</v>
      </c>
      <c r="H23" s="4"/>
      <c r="I23" s="4" t="s">
        <v>36</v>
      </c>
      <c r="J23" s="4"/>
      <c r="K23" s="4"/>
      <c r="L23" s="4"/>
      <c r="M23" s="6">
        <v>-7.9</v>
      </c>
      <c r="N23" s="4"/>
      <c r="O23" s="6">
        <f>ROUND(O22+M23,5)</f>
        <v>55763.96</v>
      </c>
    </row>
    <row r="24" spans="1:15" x14ac:dyDescent="0.3">
      <c r="A24" s="4"/>
      <c r="B24" s="4"/>
      <c r="C24" s="4"/>
      <c r="D24" s="4"/>
      <c r="E24" s="4" t="s">
        <v>30</v>
      </c>
      <c r="F24" s="4"/>
      <c r="G24" s="5">
        <v>45136</v>
      </c>
      <c r="H24" s="4"/>
      <c r="I24" s="4" t="s">
        <v>51</v>
      </c>
      <c r="J24" s="4"/>
      <c r="K24" s="4" t="s">
        <v>43</v>
      </c>
      <c r="L24" s="4"/>
      <c r="M24" s="6">
        <v>-46.3</v>
      </c>
      <c r="N24" s="4"/>
      <c r="O24" s="6">
        <f>ROUND(O23+M24,5)</f>
        <v>55717.66</v>
      </c>
    </row>
    <row r="25" spans="1:15" x14ac:dyDescent="0.3">
      <c r="A25" s="4"/>
      <c r="B25" s="4"/>
      <c r="C25" s="4"/>
      <c r="D25" s="4"/>
      <c r="E25" s="4" t="s">
        <v>30</v>
      </c>
      <c r="F25" s="4"/>
      <c r="G25" s="5">
        <v>45138</v>
      </c>
      <c r="H25" s="4"/>
      <c r="I25" s="4" t="s">
        <v>41</v>
      </c>
      <c r="J25" s="4"/>
      <c r="K25" s="4"/>
      <c r="L25" s="4"/>
      <c r="M25" s="6">
        <v>-93</v>
      </c>
      <c r="N25" s="4"/>
      <c r="O25" s="6">
        <f>ROUND(O24+M25,5)</f>
        <v>55624.66</v>
      </c>
    </row>
    <row r="26" spans="1:15" ht="15" thickBot="1" x14ac:dyDescent="0.35">
      <c r="A26" s="4"/>
      <c r="B26" s="4"/>
      <c r="C26" s="4"/>
      <c r="D26" s="4"/>
      <c r="E26" s="4" t="s">
        <v>31</v>
      </c>
      <c r="F26" s="4"/>
      <c r="G26" s="5">
        <v>45138</v>
      </c>
      <c r="H26" s="4"/>
      <c r="I26" s="4" t="s">
        <v>52</v>
      </c>
      <c r="J26" s="4"/>
      <c r="K26" s="4" t="s">
        <v>31</v>
      </c>
      <c r="L26" s="4"/>
      <c r="M26" s="7">
        <v>800</v>
      </c>
      <c r="N26" s="4"/>
      <c r="O26" s="7">
        <f>ROUND(O25+M26,5)</f>
        <v>56424.66</v>
      </c>
    </row>
    <row r="27" spans="1:15" x14ac:dyDescent="0.3">
      <c r="A27" s="1"/>
      <c r="B27" s="1"/>
      <c r="C27" s="1"/>
      <c r="D27" s="1" t="s">
        <v>10</v>
      </c>
      <c r="E27" s="1"/>
      <c r="F27" s="1"/>
      <c r="G27" s="3"/>
      <c r="H27" s="1"/>
      <c r="I27" s="1"/>
      <c r="J27" s="1"/>
      <c r="K27" s="1"/>
      <c r="L27" s="1"/>
      <c r="M27" s="2">
        <f>ROUND(SUM(M5:M26),5)</f>
        <v>465.33</v>
      </c>
      <c r="N27" s="1"/>
      <c r="O27" s="2">
        <f>O26</f>
        <v>56424.66</v>
      </c>
    </row>
    <row r="28" spans="1:15" x14ac:dyDescent="0.3">
      <c r="A28" s="1"/>
      <c r="B28" s="1"/>
      <c r="C28" s="1"/>
      <c r="D28" s="1" t="s">
        <v>47</v>
      </c>
      <c r="E28" s="1"/>
      <c r="F28" s="1"/>
      <c r="G28" s="3"/>
      <c r="H28" s="1"/>
      <c r="I28" s="1"/>
      <c r="J28" s="1"/>
      <c r="K28" s="1"/>
      <c r="L28" s="1"/>
      <c r="M28" s="2"/>
      <c r="N28" s="1"/>
      <c r="O28" s="2">
        <v>2000</v>
      </c>
    </row>
    <row r="29" spans="1:15" ht="15" thickBot="1" x14ac:dyDescent="0.35">
      <c r="A29" s="1"/>
      <c r="B29" s="1"/>
      <c r="C29" s="1"/>
      <c r="D29" s="1" t="s">
        <v>48</v>
      </c>
      <c r="E29" s="1"/>
      <c r="F29" s="1"/>
      <c r="G29" s="3"/>
      <c r="H29" s="1"/>
      <c r="I29" s="1"/>
      <c r="J29" s="1"/>
      <c r="K29" s="1"/>
      <c r="L29" s="1"/>
      <c r="M29" s="8"/>
      <c r="N29" s="1"/>
      <c r="O29" s="8">
        <f>O28</f>
        <v>2000</v>
      </c>
    </row>
    <row r="30" spans="1:15" ht="15" thickBot="1" x14ac:dyDescent="0.35">
      <c r="A30" s="1"/>
      <c r="B30" s="1"/>
      <c r="C30" s="1" t="s">
        <v>11</v>
      </c>
      <c r="D30" s="1"/>
      <c r="E30" s="1"/>
      <c r="F30" s="1"/>
      <c r="G30" s="3"/>
      <c r="H30" s="1"/>
      <c r="I30" s="1"/>
      <c r="J30" s="1"/>
      <c r="K30" s="1"/>
      <c r="L30" s="1"/>
      <c r="M30" s="9">
        <f>ROUND(M27+M29,5)</f>
        <v>465.33</v>
      </c>
      <c r="N30" s="1"/>
      <c r="O30" s="9">
        <f>ROUND(O27+O29,5)</f>
        <v>58424.66</v>
      </c>
    </row>
    <row r="31" spans="1:15" x14ac:dyDescent="0.3">
      <c r="A31" s="1"/>
      <c r="B31" s="1" t="s">
        <v>12</v>
      </c>
      <c r="C31" s="1"/>
      <c r="D31" s="1"/>
      <c r="E31" s="1"/>
      <c r="F31" s="1"/>
      <c r="G31" s="3"/>
      <c r="H31" s="1"/>
      <c r="I31" s="1"/>
      <c r="J31" s="1"/>
      <c r="K31" s="1"/>
      <c r="L31" s="1"/>
      <c r="M31" s="2">
        <f>M30</f>
        <v>465.33</v>
      </c>
      <c r="N31" s="1"/>
      <c r="O31" s="2">
        <f>O30</f>
        <v>58424.66</v>
      </c>
    </row>
    <row r="32" spans="1:15" x14ac:dyDescent="0.3">
      <c r="A32" s="1"/>
      <c r="B32" s="1" t="s">
        <v>13</v>
      </c>
      <c r="C32" s="1"/>
      <c r="D32" s="1"/>
      <c r="E32" s="1"/>
      <c r="F32" s="1"/>
      <c r="G32" s="3"/>
      <c r="H32" s="1"/>
      <c r="I32" s="1"/>
      <c r="J32" s="1"/>
      <c r="K32" s="1"/>
      <c r="L32" s="1"/>
      <c r="M32" s="2"/>
      <c r="N32" s="1"/>
      <c r="O32" s="2">
        <v>1313</v>
      </c>
    </row>
    <row r="33" spans="1:15" x14ac:dyDescent="0.3">
      <c r="A33" s="1"/>
      <c r="B33" s="1"/>
      <c r="C33" s="1" t="s">
        <v>14</v>
      </c>
      <c r="D33" s="1"/>
      <c r="E33" s="1"/>
      <c r="F33" s="1"/>
      <c r="G33" s="3"/>
      <c r="H33" s="1"/>
      <c r="I33" s="1"/>
      <c r="J33" s="1"/>
      <c r="K33" s="1"/>
      <c r="L33" s="1"/>
      <c r="M33" s="2"/>
      <c r="N33" s="1"/>
      <c r="O33" s="2">
        <v>1313</v>
      </c>
    </row>
    <row r="34" spans="1:15" ht="15" thickBot="1" x14ac:dyDescent="0.35">
      <c r="A34" s="1"/>
      <c r="B34" s="1"/>
      <c r="C34" s="1" t="s">
        <v>15</v>
      </c>
      <c r="D34" s="1"/>
      <c r="E34" s="1"/>
      <c r="F34" s="1"/>
      <c r="G34" s="3"/>
      <c r="H34" s="1"/>
      <c r="I34" s="1"/>
      <c r="J34" s="1"/>
      <c r="K34" s="1"/>
      <c r="L34" s="1"/>
      <c r="M34" s="10"/>
      <c r="N34" s="1"/>
      <c r="O34" s="10">
        <f>O33</f>
        <v>1313</v>
      </c>
    </row>
    <row r="35" spans="1:15" x14ac:dyDescent="0.3">
      <c r="A35" s="1"/>
      <c r="B35" s="1" t="s">
        <v>16</v>
      </c>
      <c r="C35" s="1"/>
      <c r="D35" s="1"/>
      <c r="E35" s="1"/>
      <c r="F35" s="1"/>
      <c r="G35" s="3"/>
      <c r="H35" s="1"/>
      <c r="I35" s="1"/>
      <c r="J35" s="1"/>
      <c r="K35" s="1"/>
      <c r="L35" s="1"/>
      <c r="M35" s="2"/>
      <c r="N35" s="1"/>
      <c r="O35" s="2">
        <f>O34</f>
        <v>1313</v>
      </c>
    </row>
    <row r="36" spans="1:15" x14ac:dyDescent="0.3">
      <c r="A36" s="1"/>
      <c r="B36" s="1" t="s">
        <v>17</v>
      </c>
      <c r="C36" s="1"/>
      <c r="D36" s="1"/>
      <c r="E36" s="1"/>
      <c r="F36" s="1"/>
      <c r="G36" s="3"/>
      <c r="H36" s="1"/>
      <c r="I36" s="1"/>
      <c r="J36" s="1"/>
      <c r="K36" s="1"/>
      <c r="L36" s="1"/>
      <c r="M36" s="2"/>
      <c r="N36" s="1"/>
      <c r="O36" s="2"/>
    </row>
    <row r="37" spans="1:15" x14ac:dyDescent="0.3">
      <c r="A37" s="1"/>
      <c r="B37" s="1"/>
      <c r="C37" s="1" t="s">
        <v>46</v>
      </c>
      <c r="D37" s="1"/>
      <c r="E37" s="1"/>
      <c r="F37" s="1"/>
      <c r="G37" s="3"/>
      <c r="H37" s="1"/>
      <c r="I37" s="1"/>
      <c r="J37" s="1"/>
      <c r="K37" s="1"/>
      <c r="L37" s="1"/>
      <c r="M37" s="2"/>
      <c r="N37" s="1"/>
      <c r="O37" s="2">
        <v>14420.56</v>
      </c>
    </row>
    <row r="38" spans="1:15" x14ac:dyDescent="0.3">
      <c r="A38" s="1"/>
      <c r="B38" s="1"/>
      <c r="C38" s="1" t="s">
        <v>49</v>
      </c>
      <c r="D38" s="1"/>
      <c r="E38" s="1"/>
      <c r="F38" s="1"/>
      <c r="G38" s="3"/>
      <c r="H38" s="1"/>
      <c r="I38" s="1"/>
      <c r="J38" s="1"/>
      <c r="K38" s="1"/>
      <c r="L38" s="1"/>
      <c r="M38" s="2"/>
      <c r="N38" s="1"/>
      <c r="O38" s="2">
        <f>O37</f>
        <v>14420.56</v>
      </c>
    </row>
    <row r="39" spans="1:15" x14ac:dyDescent="0.3">
      <c r="A39" s="1"/>
      <c r="B39" s="1"/>
      <c r="C39" s="1" t="s">
        <v>44</v>
      </c>
      <c r="D39" s="1"/>
      <c r="E39" s="1"/>
      <c r="F39" s="1"/>
      <c r="G39" s="3"/>
      <c r="H39" s="1"/>
      <c r="I39" s="1"/>
      <c r="J39" s="1"/>
      <c r="K39" s="1"/>
      <c r="L39" s="1"/>
      <c r="M39" s="2"/>
      <c r="N39" s="1"/>
      <c r="O39" s="2">
        <v>2696.63</v>
      </c>
    </row>
    <row r="40" spans="1:15" x14ac:dyDescent="0.3">
      <c r="A40" s="1"/>
      <c r="B40" s="1"/>
      <c r="C40" s="1" t="s">
        <v>45</v>
      </c>
      <c r="D40" s="1"/>
      <c r="E40" s="1"/>
      <c r="F40" s="1"/>
      <c r="G40" s="3"/>
      <c r="H40" s="1"/>
      <c r="I40" s="1"/>
      <c r="J40" s="1"/>
      <c r="K40" s="1"/>
      <c r="L40" s="1"/>
      <c r="M40" s="2"/>
      <c r="N40" s="1"/>
      <c r="O40" s="2">
        <f>O39</f>
        <v>2696.63</v>
      </c>
    </row>
    <row r="41" spans="1:15" x14ac:dyDescent="0.3">
      <c r="A41" s="1"/>
      <c r="B41" s="1"/>
      <c r="C41" s="1"/>
      <c r="D41" s="1"/>
      <c r="E41" s="1"/>
      <c r="F41" s="1"/>
      <c r="G41" s="3"/>
      <c r="H41" s="1"/>
      <c r="I41" s="1"/>
      <c r="J41" s="1"/>
      <c r="K41" s="1"/>
      <c r="L41" s="1"/>
      <c r="M41" s="2"/>
      <c r="N41" s="1"/>
      <c r="O41" s="2"/>
    </row>
    <row r="42" spans="1:15" ht="15" thickBot="1" x14ac:dyDescent="0.35">
      <c r="A42" s="1"/>
      <c r="B42" s="1"/>
      <c r="C42" s="1"/>
      <c r="D42" s="1"/>
      <c r="E42" s="1"/>
      <c r="F42" s="1"/>
      <c r="G42" s="3"/>
      <c r="H42" s="1"/>
      <c r="I42" s="1"/>
      <c r="J42" s="1"/>
      <c r="K42" s="1"/>
      <c r="L42" s="1"/>
      <c r="M42" s="8"/>
      <c r="N42" s="1"/>
      <c r="O42" s="8"/>
    </row>
    <row r="43" spans="1:15" ht="15" thickBot="1" x14ac:dyDescent="0.35">
      <c r="A43" s="1"/>
      <c r="B43" s="1" t="s">
        <v>18</v>
      </c>
      <c r="C43" s="1"/>
      <c r="D43" s="1"/>
      <c r="E43" s="1"/>
      <c r="F43" s="1"/>
      <c r="G43" s="3"/>
      <c r="H43" s="1"/>
      <c r="I43" s="1"/>
      <c r="J43" s="1"/>
      <c r="K43" s="1"/>
      <c r="L43" s="1"/>
      <c r="M43" s="11"/>
      <c r="N43" s="1"/>
      <c r="O43" s="11">
        <f>ROUND(O38+O40+O42,5)</f>
        <v>17117.189999999999</v>
      </c>
    </row>
    <row r="44" spans="1:15" s="13" customFormat="1" ht="10.8" thickBot="1" x14ac:dyDescent="0.25">
      <c r="A44" s="1" t="s">
        <v>19</v>
      </c>
      <c r="B44" s="1"/>
      <c r="C44" s="1"/>
      <c r="D44" s="1"/>
      <c r="E44" s="1"/>
      <c r="F44" s="1"/>
      <c r="G44" s="3"/>
      <c r="H44" s="1"/>
      <c r="I44" s="1"/>
      <c r="J44" s="1"/>
      <c r="K44" s="1"/>
      <c r="L44" s="1"/>
      <c r="M44" s="12">
        <f>ROUND(M31+M35+M43,5)</f>
        <v>465.33</v>
      </c>
      <c r="N44" s="1"/>
      <c r="O44" s="12">
        <f>ROUND(O31+O35+O43,5)</f>
        <v>76854.850000000006</v>
      </c>
    </row>
    <row r="45" spans="1:15" ht="15" thickTop="1" x14ac:dyDescent="0.3">
      <c r="A45" s="1" t="s">
        <v>20</v>
      </c>
      <c r="B45" s="1"/>
      <c r="C45" s="1"/>
      <c r="D45" s="1"/>
      <c r="E45" s="1"/>
      <c r="F45" s="1"/>
      <c r="G45" s="3"/>
      <c r="H45" s="1"/>
      <c r="I45" s="1"/>
      <c r="J45" s="1"/>
      <c r="K45" s="1"/>
      <c r="L45" s="1"/>
      <c r="M45" s="2"/>
      <c r="N45" s="1"/>
      <c r="O45" s="2">
        <v>62908.88</v>
      </c>
    </row>
    <row r="46" spans="1:15" x14ac:dyDescent="0.3">
      <c r="A46" s="1"/>
      <c r="B46" s="1" t="s">
        <v>21</v>
      </c>
      <c r="C46" s="1"/>
      <c r="D46" s="1"/>
      <c r="E46" s="1"/>
      <c r="F46" s="1"/>
      <c r="G46" s="3"/>
      <c r="H46" s="1"/>
      <c r="I46" s="1"/>
      <c r="J46" s="1"/>
      <c r="K46" s="1"/>
      <c r="L46" s="1"/>
      <c r="M46" s="2"/>
      <c r="N46" s="1"/>
      <c r="O46" s="2">
        <v>62908.88</v>
      </c>
    </row>
    <row r="47" spans="1:15" x14ac:dyDescent="0.3">
      <c r="A47" s="1"/>
      <c r="B47" s="1"/>
      <c r="C47" s="1" t="s">
        <v>22</v>
      </c>
      <c r="D47" s="1"/>
      <c r="E47" s="1"/>
      <c r="F47" s="1"/>
      <c r="G47" s="3"/>
      <c r="H47" s="1"/>
      <c r="I47" s="1"/>
      <c r="J47" s="1"/>
      <c r="K47" s="1"/>
      <c r="L47" s="1"/>
      <c r="M47" s="2"/>
      <c r="N47" s="1"/>
      <c r="O47" s="2">
        <f>24079.24+13480.64</f>
        <v>37559.880000000005</v>
      </c>
    </row>
    <row r="48" spans="1:15" x14ac:dyDescent="0.3">
      <c r="A48" s="1"/>
      <c r="B48" s="1"/>
      <c r="C48" s="1" t="s">
        <v>23</v>
      </c>
      <c r="D48" s="1"/>
      <c r="E48" s="1"/>
      <c r="F48" s="1"/>
      <c r="G48" s="3"/>
      <c r="H48" s="1"/>
      <c r="I48" s="1"/>
      <c r="J48" s="1"/>
      <c r="K48" s="1"/>
      <c r="L48" s="1"/>
      <c r="M48" s="2"/>
      <c r="N48" s="1"/>
      <c r="O48" s="2">
        <f>O47</f>
        <v>37559.880000000005</v>
      </c>
    </row>
    <row r="49" spans="1:18" x14ac:dyDescent="0.3">
      <c r="A49" s="1"/>
      <c r="B49" s="1"/>
      <c r="C49" s="1" t="s">
        <v>24</v>
      </c>
      <c r="D49" s="1"/>
      <c r="E49" s="1"/>
      <c r="F49" s="1"/>
      <c r="G49" s="3"/>
      <c r="H49" s="1"/>
      <c r="I49" s="1"/>
      <c r="J49" s="1"/>
      <c r="K49" s="1"/>
      <c r="L49" s="1"/>
      <c r="M49" s="2"/>
      <c r="N49" s="1"/>
      <c r="O49" s="2">
        <v>18273.400000000001</v>
      </c>
    </row>
    <row r="50" spans="1:18" x14ac:dyDescent="0.3">
      <c r="A50" s="1"/>
      <c r="B50" s="1"/>
      <c r="C50" s="1" t="s">
        <v>25</v>
      </c>
      <c r="D50" s="1"/>
      <c r="E50" s="1"/>
      <c r="F50" s="1"/>
      <c r="G50" s="3"/>
      <c r="H50" s="1"/>
      <c r="I50" s="1"/>
      <c r="J50" s="1"/>
      <c r="K50" s="1"/>
      <c r="L50" s="1"/>
      <c r="M50" s="2"/>
      <c r="N50" s="1"/>
      <c r="O50" s="2">
        <v>18273.400000000001</v>
      </c>
    </row>
    <row r="51" spans="1:18" x14ac:dyDescent="0.3">
      <c r="A51" s="1"/>
      <c r="B51" s="1"/>
      <c r="C51" s="1" t="s">
        <v>26</v>
      </c>
      <c r="D51" s="1"/>
      <c r="E51" s="1"/>
      <c r="F51" s="1"/>
      <c r="G51" s="3"/>
      <c r="H51" s="1"/>
      <c r="I51" s="1"/>
      <c r="J51" s="1"/>
      <c r="K51" s="1"/>
      <c r="L51" s="1"/>
      <c r="M51" s="2"/>
      <c r="N51" s="1"/>
      <c r="O51" s="2">
        <v>20556.240000000002</v>
      </c>
      <c r="R51" s="18"/>
    </row>
    <row r="52" spans="1:18" ht="15" thickBot="1" x14ac:dyDescent="0.35">
      <c r="A52" s="1"/>
      <c r="B52" s="1"/>
      <c r="C52" s="1" t="s">
        <v>27</v>
      </c>
      <c r="D52" s="1"/>
      <c r="E52" s="1"/>
      <c r="F52" s="1"/>
      <c r="G52" s="3"/>
      <c r="H52" s="1"/>
      <c r="I52" s="1"/>
      <c r="J52" s="1"/>
      <c r="K52" s="1"/>
      <c r="L52" s="1"/>
      <c r="M52" s="8">
        <v>465.33</v>
      </c>
      <c r="N52" s="1"/>
      <c r="O52" s="8">
        <v>21021.57</v>
      </c>
    </row>
    <row r="53" spans="1:18" ht="15" thickBot="1" x14ac:dyDescent="0.35">
      <c r="A53" s="1"/>
      <c r="B53" s="1" t="s">
        <v>28</v>
      </c>
      <c r="C53" s="1"/>
      <c r="D53" s="1"/>
      <c r="E53" s="1"/>
      <c r="F53" s="1"/>
      <c r="G53" s="3"/>
      <c r="H53" s="1"/>
      <c r="I53" s="1"/>
      <c r="J53" s="1"/>
      <c r="K53" s="1"/>
      <c r="L53" s="1"/>
      <c r="M53" s="11">
        <f>ROUND(M48+M50+M52,5)</f>
        <v>465.33</v>
      </c>
      <c r="N53" s="1"/>
      <c r="O53" s="11">
        <f>ROUND(O48+O50+O52,5)</f>
        <v>76854.850000000006</v>
      </c>
    </row>
    <row r="54" spans="1:18" s="13" customFormat="1" ht="10.8" thickBot="1" x14ac:dyDescent="0.25">
      <c r="A54" s="1" t="s">
        <v>29</v>
      </c>
      <c r="B54" s="1"/>
      <c r="C54" s="1"/>
      <c r="D54" s="1"/>
      <c r="E54" s="1"/>
      <c r="F54" s="1"/>
      <c r="G54" s="3"/>
      <c r="H54" s="1"/>
      <c r="I54" s="1"/>
      <c r="J54" s="1"/>
      <c r="K54" s="1"/>
      <c r="L54" s="1"/>
      <c r="M54" s="12">
        <f>M53</f>
        <v>465.33</v>
      </c>
      <c r="N54" s="1"/>
      <c r="O54" s="12">
        <f>O53</f>
        <v>76854.850000000006</v>
      </c>
    </row>
    <row r="55" spans="1:18" ht="15" thickTop="1" x14ac:dyDescent="0.3"/>
  </sheetData>
  <pageMargins left="0.7" right="0.7" top="0.75" bottom="0.75" header="0.1" footer="0.3"/>
  <pageSetup scale="75" orientation="portrait" r:id="rId1"/>
  <headerFooter>
    <oddHeader>&amp;C&amp;"Arial,Bold"&amp;12 Manasota Track Club, Inc.
&amp;14 Treasurer's Report
&amp;10 As of July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MTCTreasurer</cp:lastModifiedBy>
  <cp:lastPrinted>2023-08-02T20:21:43Z</cp:lastPrinted>
  <dcterms:created xsi:type="dcterms:W3CDTF">2023-08-02T19:55:41Z</dcterms:created>
  <dcterms:modified xsi:type="dcterms:W3CDTF">2023-08-02T20:25:07Z</dcterms:modified>
</cp:coreProperties>
</file>